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5 THIERS" sheetId="1" r:id="rId1"/>
  </sheets>
  <calcPr calcId="162913"/>
</workbook>
</file>

<file path=xl/calcChain.xml><?xml version="1.0" encoding="utf-8"?>
<calcChain xmlns="http://schemas.openxmlformats.org/spreadsheetml/2006/main">
  <c r="G77" i="1" l="1"/>
  <c r="D11" i="1" l="1"/>
  <c r="D10" i="1"/>
  <c r="H74" i="1"/>
  <c r="G68" i="1" l="1"/>
  <c r="H78" i="1" s="1"/>
  <c r="G27" i="1" l="1"/>
  <c r="G41" i="1" l="1"/>
  <c r="H42" i="1" l="1"/>
  <c r="H44" i="1" s="1"/>
  <c r="F63" i="1" s="1"/>
  <c r="H37" i="1"/>
  <c r="H38" i="1"/>
  <c r="H28" i="1"/>
  <c r="H30" i="1" s="1"/>
  <c r="F61" i="1" s="1"/>
  <c r="H13" i="1"/>
  <c r="H14" i="1"/>
  <c r="H15" i="1"/>
  <c r="H16" i="1"/>
  <c r="H17" i="1"/>
  <c r="H18" i="1"/>
  <c r="H19" i="1"/>
  <c r="H20" i="1"/>
  <c r="H21" i="1"/>
  <c r="H22" i="1"/>
  <c r="H23" i="1"/>
  <c r="H24" i="1"/>
  <c r="H10" i="1" l="1"/>
  <c r="I10" i="1" s="1"/>
  <c r="H11" i="1"/>
  <c r="I11" i="1" s="1"/>
  <c r="H12" i="1"/>
  <c r="I12" i="1" s="1"/>
  <c r="H9" i="1"/>
  <c r="I9" i="1" s="1"/>
  <c r="H36" i="1"/>
  <c r="I36" i="1" s="1"/>
  <c r="E51" i="1"/>
  <c r="F51" i="1" s="1"/>
  <c r="E52" i="1"/>
  <c r="F52" i="1" s="1"/>
  <c r="E50" i="1"/>
  <c r="F50" i="1" l="1"/>
  <c r="E53" i="1"/>
  <c r="F54" i="1" s="1"/>
  <c r="F56" i="1" s="1"/>
  <c r="F65" i="1" s="1"/>
  <c r="F67" i="1" s="1"/>
</calcChain>
</file>

<file path=xl/sharedStrings.xml><?xml version="1.0" encoding="utf-8"?>
<sst xmlns="http://schemas.openxmlformats.org/spreadsheetml/2006/main" count="146" uniqueCount="72">
  <si>
    <t>N°</t>
  </si>
  <si>
    <t>Prix unitaire € HT</t>
  </si>
  <si>
    <t>Balayage humide + lavage</t>
  </si>
  <si>
    <t>Essuyage des rayonnages d'archives</t>
  </si>
  <si>
    <t>Nettoyage des bouches de VMC</t>
  </si>
  <si>
    <t>Balayage humide</t>
  </si>
  <si>
    <t>Revêtement de sol</t>
  </si>
  <si>
    <t>/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</si>
  <si>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</si>
  <si>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</si>
  <si>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</si>
  <si>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</si>
  <si>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</si>
  <si>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</si>
  <si>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Quantité mensuelle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</si>
  <si>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</si>
  <si>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</si>
  <si>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</si>
  <si>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</si>
  <si>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</si>
  <si>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Superficie en m2</t>
  </si>
  <si>
    <t>Périodicité</t>
  </si>
  <si>
    <t>Semestrielle</t>
  </si>
  <si>
    <t>Temps moyen à la prestation en heure</t>
  </si>
  <si>
    <t>Prestations dites quotidiennes (fréquence journalière - hebdomadaire - bi-hebdomadaire - mensuelle)</t>
  </si>
  <si>
    <t xml:space="preserve">Vidage des corbeilles de bureau et intégration dans la filière de tri sélectif de la commune </t>
  </si>
  <si>
    <t>Vidage et évacuation des poubelles « tout venant » installées dans les réfectoires, offices, locaux d’accueil, sanitaires et remplacement des sacs poubelles</t>
  </si>
  <si>
    <t>Aération des locaux</t>
  </si>
  <si>
    <t>Récurage et désinfection des éléments sanitaires</t>
  </si>
  <si>
    <t>Mise en place de produits hygiéniques</t>
  </si>
  <si>
    <t>Vidage des cendriers extérieurs et évacuation des déchets</t>
  </si>
  <si>
    <t>Essuyage et nettoyage des bureaux, plans de travail des locaux à caractère médical 
Nettoyage, désinfection  des chaises et fauteuils des locaux à caractère médical</t>
  </si>
  <si>
    <t>Nettoyage poignées de portes</t>
  </si>
  <si>
    <t>Essuyage des éléments meublants (sauf archives et stockages)</t>
  </si>
  <si>
    <t>Nettoyage des vitres de la façade d'entrée</t>
  </si>
  <si>
    <t>Nettoyage/désinfection réfrigérateur</t>
  </si>
  <si>
    <t>Journalière</t>
  </si>
  <si>
    <t>Hebdomadaire</t>
  </si>
  <si>
    <t>Mensuelle</t>
  </si>
  <si>
    <t>Nettoyage micro-ondes</t>
  </si>
  <si>
    <t>Lavage</t>
  </si>
  <si>
    <t>PVC</t>
  </si>
  <si>
    <t>Bi-hebdomadaire</t>
  </si>
  <si>
    <t>Total mensuel en heure</t>
  </si>
  <si>
    <t>Prix de la prestation semestrielle € HT</t>
  </si>
  <si>
    <t>Prix de la prestation semestrielle € TTC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</si>
  <si>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</si>
  <si>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</si>
  <si>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</si>
  <si>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</si>
  <si>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forfaitaire semestriel
€ HT</t>
  </si>
  <si>
    <t>Montant total forfaitaire semestriel
€ TTC</t>
  </si>
  <si>
    <t>Montant total  annuel 
€  TTC</t>
  </si>
  <si>
    <t>Fourniture des consommables sanitaires</t>
  </si>
  <si>
    <t>Prestations dites ponctuelles (fréquence semestrielle)</t>
  </si>
  <si>
    <t>RECAPITULATIF DES PRESTATIONS</t>
  </si>
  <si>
    <t>Montant total global et forfaitaire annuel 
€ TTC</t>
  </si>
  <si>
    <t>Total annuel en heure</t>
  </si>
  <si>
    <t>Total semestriel en heure</t>
  </si>
  <si>
    <t>Montant total  mensuel 
€  HT</t>
  </si>
  <si>
    <t>Montant total  mensuel
€  TTC</t>
  </si>
  <si>
    <t>Temps moyen annuel</t>
  </si>
  <si>
    <t>Temps total moyen annuel</t>
  </si>
  <si>
    <t xml:space="preserve">PVC </t>
  </si>
  <si>
    <t>PVC - Carrelage</t>
  </si>
  <si>
    <t>Décomposition du Prix global et Forfaitaire (DPGF)
Marché n° 2026-005
Appel d'Offres Ouvert</t>
  </si>
  <si>
    <t>BPU / DQE</t>
  </si>
  <si>
    <t>PSE</t>
  </si>
  <si>
    <t>Prestations de nettoyage des locaux et de la vitrerie
des sites de la CPAM du Puy-de-Dôme</t>
  </si>
  <si>
    <t>LOT 5 - Site THIERS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</si>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</sst>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164" fontId="4" fillId="2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" fillId="2" borderId="1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6" borderId="2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/>
    </xf>
    <xf numFmtId="0" fontId="4" fillId="0" borderId="0" xfId="0" applyFont="1" applyProtection="1"/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Protection="1"/>
    <xf numFmtId="0" fontId="4" fillId="2" borderId="4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0" borderId="0" xfId="0" applyFont="1" applyProtection="1"/>
    <xf numFmtId="0" fontId="3" fillId="3" borderId="1" xfId="0" applyFont="1" applyFill="1" applyBorder="1" applyAlignment="1" applyProtection="1">
      <alignment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6" borderId="25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2" fontId="4" fillId="3" borderId="1" xfId="0" applyNumberFormat="1" applyFont="1" applyFill="1" applyBorder="1" applyAlignment="1" applyProtection="1">
      <alignment horizontal="center" vertical="center"/>
      <protection locked="0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0" fillId="2" borderId="0" xfId="0" applyFont="1" applyFill="1" applyProtection="1"/>
    <xf numFmtId="4" fontId="0" fillId="2" borderId="1" xfId="0" applyNumberFormat="1" applyFont="1" applyFill="1" applyBorder="1" applyAlignment="1" applyProtection="1">
      <alignment vertical="center"/>
      <protection locked="0"/>
    </xf>
    <xf numFmtId="4" fontId="0" fillId="3" borderId="1" xfId="0" applyNumberFormat="1" applyFont="1" applyFill="1" applyBorder="1" applyAlignment="1" applyProtection="1">
      <alignment vertical="center"/>
      <protection locked="0"/>
    </xf>
    <xf numFmtId="0" fontId="12" fillId="2" borderId="0" xfId="0" applyFont="1" applyFill="1" applyBorder="1" applyAlignment="1" applyProtection="1">
      <alignment horizontal="left" vertical="center" wrapText="1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</xf>
    <xf numFmtId="4" fontId="0" fillId="3" borderId="1" xfId="0" applyNumberFormat="1" applyFont="1" applyFill="1" applyBorder="1" applyAlignment="1" applyProtection="1">
      <alignment horizontal="center" vertical="center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</xf>
    <xf numFmtId="0" fontId="0" fillId="0" borderId="9" xfId="0" applyFont="1" applyBorder="1" applyProtection="1"/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0" fillId="2" borderId="0" xfId="0" applyFont="1" applyFill="1" applyBorder="1" applyProtection="1"/>
    <xf numFmtId="4" fontId="0" fillId="0" borderId="0" xfId="0" applyNumberFormat="1" applyFont="1" applyAlignment="1" applyProtection="1">
      <alignment horizontal="center" vertical="center"/>
    </xf>
    <xf numFmtId="4" fontId="13" fillId="2" borderId="24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/>
    </xf>
    <xf numFmtId="4" fontId="4" fillId="2" borderId="23" xfId="0" applyNumberFormat="1" applyFont="1" applyFill="1" applyBorder="1" applyAlignment="1" applyProtection="1">
      <alignment horizontal="center" vertical="center" wrapText="1"/>
    </xf>
    <xf numFmtId="4" fontId="6" fillId="0" borderId="24" xfId="0" applyNumberFormat="1" applyFont="1" applyBorder="1" applyAlignment="1" applyProtection="1">
      <alignment horizontal="center" vertical="center"/>
    </xf>
    <xf numFmtId="4" fontId="6" fillId="2" borderId="24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24" xfId="0" applyNumberFormat="1" applyFont="1" applyFill="1" applyBorder="1" applyAlignment="1" applyProtection="1">
      <alignment horizontal="center" vertical="center" wrapText="1"/>
    </xf>
    <xf numFmtId="4" fontId="0" fillId="6" borderId="24" xfId="0" applyNumberFormat="1" applyFont="1" applyFill="1" applyBorder="1" applyAlignment="1" applyProtection="1">
      <alignment horizontal="center" vertical="center"/>
    </xf>
    <xf numFmtId="4" fontId="6" fillId="2" borderId="18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4" fillId="7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9" name="Image 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571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topLeftCell="A64" zoomScale="70" zoomScaleNormal="70" workbookViewId="0">
      <selection activeCell="G77" sqref="G77"/>
    </sheetView>
  </sheetViews>
  <sheetFormatPr baseColWidth="10" defaultColWidth="11.42578125" defaultRowHeight="15" x14ac:dyDescent="0.25"/>
  <cols>
    <col min="1" max="1" width="17" style="76" customWidth="1"/>
    <col min="2" max="2" width="44.42578125" style="76" customWidth="1"/>
    <col min="3" max="3" width="18.5703125" style="89" customWidth="1"/>
    <col min="4" max="4" width="16.42578125" style="89" customWidth="1"/>
    <col min="5" max="5" width="17.42578125" style="89" customWidth="1"/>
    <col min="6" max="7" width="23.7109375" style="89" customWidth="1"/>
    <col min="8" max="8" width="26.7109375" style="89" customWidth="1"/>
    <col min="9" max="9" width="12.7109375" style="76" customWidth="1"/>
    <col min="10" max="16384" width="11.42578125" style="76"/>
  </cols>
  <sheetData>
    <row r="1" spans="1:9" ht="113.25" customHeight="1" thickBot="1" x14ac:dyDescent="0.3">
      <c r="A1" s="4"/>
      <c r="B1" s="116" t="s">
        <v>65</v>
      </c>
      <c r="C1" s="116"/>
      <c r="D1" s="116"/>
      <c r="E1" s="116"/>
      <c r="F1" s="116"/>
      <c r="G1" s="116"/>
      <c r="H1" s="117" t="s">
        <v>69</v>
      </c>
      <c r="I1" s="118"/>
    </row>
    <row r="2" spans="1:9" ht="81" customHeight="1" x14ac:dyDescent="0.25">
      <c r="A2" s="120" t="s">
        <v>68</v>
      </c>
      <c r="B2" s="121"/>
      <c r="C2" s="121"/>
      <c r="D2" s="121"/>
      <c r="E2" s="121"/>
      <c r="F2" s="121"/>
      <c r="G2" s="121"/>
      <c r="H2" s="121"/>
      <c r="I2" s="122"/>
    </row>
    <row r="3" spans="1:9" ht="30" customHeight="1" x14ac:dyDescent="0.25">
      <c r="A3" s="123" t="s">
        <v>46</v>
      </c>
      <c r="B3" s="123"/>
      <c r="C3" s="123"/>
      <c r="D3" s="123"/>
      <c r="E3" s="123"/>
      <c r="F3" s="123"/>
      <c r="G3" s="123"/>
      <c r="H3" s="123"/>
      <c r="I3" s="123"/>
    </row>
    <row r="4" spans="1:9" ht="30" customHeight="1" x14ac:dyDescent="0.25">
      <c r="A4" s="123" t="s">
        <v>8</v>
      </c>
      <c r="B4" s="123"/>
      <c r="C4" s="123"/>
      <c r="D4" s="123"/>
      <c r="E4" s="123"/>
      <c r="F4" s="123"/>
      <c r="G4" s="123"/>
      <c r="H4" s="123"/>
      <c r="I4" s="123"/>
    </row>
    <row r="5" spans="1:9" s="77" customFormat="1" ht="30" customHeight="1" x14ac:dyDescent="0.25">
      <c r="A5" s="80"/>
      <c r="B5" s="80"/>
      <c r="C5" s="80"/>
      <c r="D5" s="80"/>
      <c r="E5" s="80"/>
      <c r="F5" s="80"/>
      <c r="G5" s="80"/>
      <c r="H5" s="80"/>
      <c r="I5" s="80"/>
    </row>
    <row r="6" spans="1:9" s="77" customFormat="1" ht="30" customHeight="1" x14ac:dyDescent="0.25">
      <c r="A6" s="81" t="s">
        <v>24</v>
      </c>
      <c r="B6" s="82"/>
      <c r="C6" s="82"/>
      <c r="D6" s="82"/>
      <c r="E6" s="82"/>
      <c r="F6" s="80"/>
      <c r="G6" s="80"/>
      <c r="H6" s="80"/>
      <c r="I6" s="80"/>
    </row>
    <row r="8" spans="1:9" ht="39.950000000000003" customHeight="1" x14ac:dyDescent="0.25">
      <c r="A8" s="5" t="s">
        <v>0</v>
      </c>
      <c r="B8" s="6" t="s">
        <v>9</v>
      </c>
      <c r="C8" s="5" t="s">
        <v>6</v>
      </c>
      <c r="D8" s="5" t="s">
        <v>16</v>
      </c>
      <c r="E8" s="5" t="s">
        <v>21</v>
      </c>
      <c r="F8" s="5" t="s">
        <v>18</v>
      </c>
      <c r="G8" s="5" t="s">
        <v>15</v>
      </c>
      <c r="H8" s="5" t="s">
        <v>17</v>
      </c>
      <c r="I8" s="5" t="s">
        <v>19</v>
      </c>
    </row>
    <row r="9" spans="1:9" ht="39.950000000000003" customHeight="1" x14ac:dyDescent="0.25">
      <c r="A9" s="7">
        <v>1</v>
      </c>
      <c r="B9" s="8" t="s">
        <v>40</v>
      </c>
      <c r="C9" s="9" t="s">
        <v>63</v>
      </c>
      <c r="D9" s="10">
        <v>43.72</v>
      </c>
      <c r="E9" s="9" t="s">
        <v>37</v>
      </c>
      <c r="F9" s="54"/>
      <c r="G9" s="54"/>
      <c r="H9" s="11">
        <f>G9*1.2</f>
        <v>0</v>
      </c>
      <c r="I9" s="1">
        <f>H9/D9</f>
        <v>0</v>
      </c>
    </row>
    <row r="10" spans="1:9" ht="39.950000000000003" customHeight="1" x14ac:dyDescent="0.25">
      <c r="A10" s="12">
        <v>2</v>
      </c>
      <c r="B10" s="13" t="s">
        <v>2</v>
      </c>
      <c r="C10" s="14" t="s">
        <v>64</v>
      </c>
      <c r="D10" s="15">
        <f>143.25+47.92</f>
        <v>191.17000000000002</v>
      </c>
      <c r="E10" s="14" t="s">
        <v>36</v>
      </c>
      <c r="F10" s="55"/>
      <c r="G10" s="55"/>
      <c r="H10" s="16">
        <f t="shared" ref="H10:H24" si="0">G10*1.2</f>
        <v>0</v>
      </c>
      <c r="I10" s="2">
        <f t="shared" ref="I10:I12" si="1">H10/D10</f>
        <v>0</v>
      </c>
    </row>
    <row r="11" spans="1:9" s="77" customFormat="1" ht="39.950000000000003" customHeight="1" x14ac:dyDescent="0.25">
      <c r="A11" s="7">
        <v>3</v>
      </c>
      <c r="B11" s="8" t="s">
        <v>2</v>
      </c>
      <c r="C11" s="9" t="s">
        <v>41</v>
      </c>
      <c r="D11" s="10">
        <f>105.24+197.49</f>
        <v>302.73</v>
      </c>
      <c r="E11" s="9" t="s">
        <v>42</v>
      </c>
      <c r="F11" s="56"/>
      <c r="G11" s="54"/>
      <c r="H11" s="11">
        <f t="shared" si="0"/>
        <v>0</v>
      </c>
      <c r="I11" s="1">
        <f t="shared" si="1"/>
        <v>0</v>
      </c>
    </row>
    <row r="12" spans="1:9" ht="39.950000000000003" customHeight="1" x14ac:dyDescent="0.25">
      <c r="A12" s="12">
        <v>4</v>
      </c>
      <c r="B12" s="13" t="s">
        <v>5</v>
      </c>
      <c r="C12" s="14" t="s">
        <v>41</v>
      </c>
      <c r="D12" s="15">
        <v>43.72</v>
      </c>
      <c r="E12" s="14" t="s">
        <v>36</v>
      </c>
      <c r="F12" s="55"/>
      <c r="G12" s="55"/>
      <c r="H12" s="16">
        <f t="shared" si="0"/>
        <v>0</v>
      </c>
      <c r="I12" s="2">
        <f t="shared" si="1"/>
        <v>0</v>
      </c>
    </row>
    <row r="13" spans="1:9" ht="39.950000000000003" customHeight="1" x14ac:dyDescent="0.25">
      <c r="A13" s="7">
        <v>5</v>
      </c>
      <c r="B13" s="17" t="s">
        <v>25</v>
      </c>
      <c r="C13" s="83" t="s">
        <v>7</v>
      </c>
      <c r="D13" s="84" t="s">
        <v>7</v>
      </c>
      <c r="E13" s="75" t="s">
        <v>36</v>
      </c>
      <c r="F13" s="78"/>
      <c r="G13" s="85"/>
      <c r="H13" s="11">
        <f t="shared" si="0"/>
        <v>0</v>
      </c>
      <c r="I13" s="3"/>
    </row>
    <row r="14" spans="1:9" s="77" customFormat="1" ht="51.75" customHeight="1" x14ac:dyDescent="0.25">
      <c r="A14" s="12">
        <v>6</v>
      </c>
      <c r="B14" s="18" t="s">
        <v>26</v>
      </c>
      <c r="C14" s="86" t="s">
        <v>7</v>
      </c>
      <c r="D14" s="87" t="s">
        <v>7</v>
      </c>
      <c r="E14" s="19" t="s">
        <v>36</v>
      </c>
      <c r="F14" s="79"/>
      <c r="G14" s="88"/>
      <c r="H14" s="16">
        <f t="shared" si="0"/>
        <v>0</v>
      </c>
      <c r="I14" s="3"/>
    </row>
    <row r="15" spans="1:9" s="77" customFormat="1" ht="39.950000000000003" customHeight="1" x14ac:dyDescent="0.25">
      <c r="A15" s="7">
        <v>7</v>
      </c>
      <c r="B15" s="8" t="s">
        <v>27</v>
      </c>
      <c r="C15" s="83" t="s">
        <v>7</v>
      </c>
      <c r="D15" s="84" t="s">
        <v>7</v>
      </c>
      <c r="E15" s="75" t="s">
        <v>36</v>
      </c>
      <c r="F15" s="78"/>
      <c r="G15" s="85"/>
      <c r="H15" s="11">
        <f t="shared" si="0"/>
        <v>0</v>
      </c>
      <c r="I15" s="3"/>
    </row>
    <row r="16" spans="1:9" s="77" customFormat="1" ht="39.950000000000003" customHeight="1" x14ac:dyDescent="0.25">
      <c r="A16" s="12">
        <v>8</v>
      </c>
      <c r="B16" s="13" t="s">
        <v>28</v>
      </c>
      <c r="C16" s="86" t="s">
        <v>7</v>
      </c>
      <c r="D16" s="87" t="s">
        <v>7</v>
      </c>
      <c r="E16" s="19" t="s">
        <v>36</v>
      </c>
      <c r="F16" s="79"/>
      <c r="G16" s="88"/>
      <c r="H16" s="16">
        <f t="shared" si="0"/>
        <v>0</v>
      </c>
      <c r="I16" s="3"/>
    </row>
    <row r="17" spans="1:10" s="77" customFormat="1" ht="39.950000000000003" customHeight="1" x14ac:dyDescent="0.25">
      <c r="A17" s="7">
        <v>9</v>
      </c>
      <c r="B17" s="8" t="s">
        <v>29</v>
      </c>
      <c r="C17" s="83" t="s">
        <v>7</v>
      </c>
      <c r="D17" s="84" t="s">
        <v>7</v>
      </c>
      <c r="E17" s="75" t="s">
        <v>36</v>
      </c>
      <c r="F17" s="78"/>
      <c r="G17" s="85"/>
      <c r="H17" s="11">
        <f t="shared" si="0"/>
        <v>0</v>
      </c>
      <c r="I17" s="3"/>
    </row>
    <row r="18" spans="1:10" s="77" customFormat="1" ht="39.950000000000003" customHeight="1" x14ac:dyDescent="0.25">
      <c r="A18" s="12">
        <v>10</v>
      </c>
      <c r="B18" s="13" t="s">
        <v>30</v>
      </c>
      <c r="C18" s="86" t="s">
        <v>7</v>
      </c>
      <c r="D18" s="87" t="s">
        <v>7</v>
      </c>
      <c r="E18" s="19" t="s">
        <v>36</v>
      </c>
      <c r="F18" s="79"/>
      <c r="G18" s="88"/>
      <c r="H18" s="16">
        <f t="shared" si="0"/>
        <v>0</v>
      </c>
      <c r="I18" s="3"/>
    </row>
    <row r="19" spans="1:10" s="77" customFormat="1" ht="51" customHeight="1" x14ac:dyDescent="0.25">
      <c r="A19" s="7">
        <v>11</v>
      </c>
      <c r="B19" s="8" t="s">
        <v>31</v>
      </c>
      <c r="C19" s="83" t="s">
        <v>7</v>
      </c>
      <c r="D19" s="84" t="s">
        <v>7</v>
      </c>
      <c r="E19" s="75" t="s">
        <v>36</v>
      </c>
      <c r="F19" s="78"/>
      <c r="G19" s="85"/>
      <c r="H19" s="11">
        <f t="shared" si="0"/>
        <v>0</v>
      </c>
      <c r="I19" s="3"/>
    </row>
    <row r="20" spans="1:10" s="77" customFormat="1" ht="39.950000000000003" customHeight="1" x14ac:dyDescent="0.25">
      <c r="A20" s="12">
        <v>12</v>
      </c>
      <c r="B20" s="13" t="s">
        <v>32</v>
      </c>
      <c r="C20" s="86" t="s">
        <v>7</v>
      </c>
      <c r="D20" s="87" t="s">
        <v>7</v>
      </c>
      <c r="E20" s="19" t="s">
        <v>37</v>
      </c>
      <c r="F20" s="79"/>
      <c r="G20" s="88"/>
      <c r="H20" s="16">
        <f t="shared" si="0"/>
        <v>0</v>
      </c>
      <c r="I20" s="3"/>
    </row>
    <row r="21" spans="1:10" s="77" customFormat="1" ht="39.950000000000003" customHeight="1" x14ac:dyDescent="0.25">
      <c r="A21" s="7">
        <v>13</v>
      </c>
      <c r="B21" s="8" t="s">
        <v>33</v>
      </c>
      <c r="C21" s="83" t="s">
        <v>7</v>
      </c>
      <c r="D21" s="84" t="s">
        <v>7</v>
      </c>
      <c r="E21" s="75" t="s">
        <v>37</v>
      </c>
      <c r="F21" s="78"/>
      <c r="G21" s="85"/>
      <c r="H21" s="11">
        <f t="shared" si="0"/>
        <v>0</v>
      </c>
      <c r="I21" s="3"/>
    </row>
    <row r="22" spans="1:10" s="77" customFormat="1" ht="39.950000000000003" customHeight="1" x14ac:dyDescent="0.25">
      <c r="A22" s="12">
        <v>14</v>
      </c>
      <c r="B22" s="13" t="s">
        <v>34</v>
      </c>
      <c r="C22" s="86" t="s">
        <v>7</v>
      </c>
      <c r="D22" s="87" t="s">
        <v>7</v>
      </c>
      <c r="E22" s="19" t="s">
        <v>37</v>
      </c>
      <c r="F22" s="79"/>
      <c r="G22" s="88"/>
      <c r="H22" s="16">
        <f t="shared" si="0"/>
        <v>0</v>
      </c>
      <c r="I22" s="3"/>
    </row>
    <row r="23" spans="1:10" s="77" customFormat="1" ht="39.950000000000003" customHeight="1" x14ac:dyDescent="0.25">
      <c r="A23" s="7">
        <v>15</v>
      </c>
      <c r="B23" s="8" t="s">
        <v>35</v>
      </c>
      <c r="C23" s="83" t="s">
        <v>7</v>
      </c>
      <c r="D23" s="84" t="s">
        <v>7</v>
      </c>
      <c r="E23" s="74" t="s">
        <v>38</v>
      </c>
      <c r="F23" s="78"/>
      <c r="G23" s="85"/>
      <c r="H23" s="11">
        <f t="shared" si="0"/>
        <v>0</v>
      </c>
      <c r="I23" s="3"/>
    </row>
    <row r="24" spans="1:10" s="77" customFormat="1" ht="39.950000000000003" customHeight="1" thickBot="1" x14ac:dyDescent="0.3">
      <c r="A24" s="12">
        <v>16</v>
      </c>
      <c r="B24" s="13" t="s">
        <v>39</v>
      </c>
      <c r="C24" s="86" t="s">
        <v>7</v>
      </c>
      <c r="D24" s="87" t="s">
        <v>7</v>
      </c>
      <c r="E24" s="20" t="s">
        <v>38</v>
      </c>
      <c r="F24" s="57"/>
      <c r="G24" s="55"/>
      <c r="H24" s="16">
        <f t="shared" si="0"/>
        <v>0</v>
      </c>
      <c r="I24" s="3"/>
    </row>
    <row r="25" spans="1:10" s="77" customFormat="1" ht="39.950000000000003" customHeight="1" thickBot="1" x14ac:dyDescent="0.3">
      <c r="A25" s="21"/>
      <c r="B25" s="22"/>
      <c r="C25" s="23"/>
      <c r="D25" s="23"/>
      <c r="E25" s="24" t="s">
        <v>43</v>
      </c>
      <c r="F25" s="58"/>
      <c r="G25" s="59"/>
      <c r="H25" s="26"/>
      <c r="I25" s="27"/>
    </row>
    <row r="26" spans="1:10" s="77" customFormat="1" ht="39.950000000000003" customHeight="1" thickBot="1" x14ac:dyDescent="0.3">
      <c r="A26" s="21"/>
      <c r="B26" s="22"/>
      <c r="C26" s="23"/>
      <c r="D26" s="23"/>
      <c r="E26" s="24" t="s">
        <v>57</v>
      </c>
      <c r="F26" s="60"/>
      <c r="G26" s="61"/>
      <c r="H26" s="29"/>
      <c r="I26" s="27"/>
    </row>
    <row r="27" spans="1:10" s="77" customFormat="1" ht="51" customHeight="1" thickBot="1" x14ac:dyDescent="0.3">
      <c r="A27" s="21"/>
      <c r="B27" s="22"/>
      <c r="C27" s="23"/>
      <c r="D27" s="23"/>
      <c r="E27" s="30"/>
      <c r="F27" s="24" t="s">
        <v>47</v>
      </c>
      <c r="G27" s="63">
        <f>SUM(G9:G24)</f>
        <v>0</v>
      </c>
      <c r="H27" s="31"/>
      <c r="I27" s="27"/>
    </row>
    <row r="28" spans="1:10" s="77" customFormat="1" ht="51" customHeight="1" thickBot="1" x14ac:dyDescent="0.3">
      <c r="A28" s="21"/>
      <c r="B28" s="89"/>
      <c r="C28" s="23"/>
      <c r="D28" s="23"/>
      <c r="E28" s="23"/>
      <c r="F28" s="32"/>
      <c r="G28" s="24" t="s">
        <v>48</v>
      </c>
      <c r="H28" s="63">
        <f>G27*1.2</f>
        <v>0</v>
      </c>
      <c r="I28" s="3"/>
    </row>
    <row r="29" spans="1:10" s="77" customFormat="1" ht="13.5" customHeight="1" thickBot="1" x14ac:dyDescent="0.3">
      <c r="A29" s="21"/>
      <c r="B29" s="22"/>
      <c r="C29" s="23"/>
      <c r="D29" s="23"/>
      <c r="E29" s="23"/>
      <c r="F29" s="23"/>
      <c r="G29" s="33"/>
      <c r="H29" s="23"/>
      <c r="I29" s="3"/>
    </row>
    <row r="30" spans="1:10" s="77" customFormat="1" ht="51" customHeight="1" thickBot="1" x14ac:dyDescent="0.3">
      <c r="A30" s="21"/>
      <c r="B30" s="22"/>
      <c r="C30" s="23"/>
      <c r="D30" s="23"/>
      <c r="E30" s="23"/>
      <c r="F30" s="23"/>
      <c r="G30" s="24" t="s">
        <v>49</v>
      </c>
      <c r="H30" s="63">
        <f>H28*12</f>
        <v>0</v>
      </c>
      <c r="I30" s="34"/>
    </row>
    <row r="31" spans="1:10" s="77" customFormat="1" ht="12" customHeight="1" x14ac:dyDescent="0.25">
      <c r="A31" s="76"/>
      <c r="B31" s="35"/>
      <c r="C31" s="35"/>
      <c r="D31" s="35"/>
      <c r="E31" s="35"/>
      <c r="F31" s="35"/>
      <c r="G31" s="35"/>
      <c r="H31" s="35"/>
      <c r="I31" s="35"/>
      <c r="J31" s="76"/>
    </row>
    <row r="32" spans="1:10" x14ac:dyDescent="0.25">
      <c r="B32" s="35"/>
      <c r="C32" s="35"/>
      <c r="D32" s="35"/>
      <c r="E32" s="35"/>
      <c r="F32" s="35"/>
      <c r="G32" s="35"/>
      <c r="H32" s="35"/>
      <c r="I32" s="35"/>
    </row>
    <row r="33" spans="1:10" s="38" customFormat="1" ht="30" customHeight="1" x14ac:dyDescent="0.25">
      <c r="A33" s="36" t="s">
        <v>54</v>
      </c>
      <c r="B33" s="37"/>
      <c r="C33" s="37"/>
      <c r="D33" s="35"/>
      <c r="E33" s="35"/>
      <c r="F33" s="35"/>
      <c r="G33" s="35"/>
      <c r="H33" s="35"/>
      <c r="I33" s="35"/>
      <c r="J33" s="76"/>
    </row>
    <row r="35" spans="1:10" ht="39.950000000000003" customHeight="1" x14ac:dyDescent="0.25">
      <c r="A35" s="5" t="s">
        <v>0</v>
      </c>
      <c r="B35" s="6" t="s">
        <v>9</v>
      </c>
      <c r="C35" s="5" t="s">
        <v>6</v>
      </c>
      <c r="D35" s="5" t="s">
        <v>20</v>
      </c>
      <c r="E35" s="5" t="s">
        <v>21</v>
      </c>
      <c r="F35" s="5" t="s">
        <v>23</v>
      </c>
      <c r="G35" s="5" t="s">
        <v>44</v>
      </c>
      <c r="H35" s="5" t="s">
        <v>45</v>
      </c>
      <c r="I35" s="5" t="s">
        <v>19</v>
      </c>
    </row>
    <row r="36" spans="1:10" ht="39.950000000000003" customHeight="1" x14ac:dyDescent="0.25">
      <c r="A36" s="7">
        <v>1</v>
      </c>
      <c r="B36" s="8" t="s">
        <v>5</v>
      </c>
      <c r="C36" s="9" t="s">
        <v>41</v>
      </c>
      <c r="D36" s="10">
        <v>2.6</v>
      </c>
      <c r="E36" s="9" t="s">
        <v>22</v>
      </c>
      <c r="F36" s="73"/>
      <c r="G36" s="66"/>
      <c r="H36" s="11">
        <f>G36*1.2</f>
        <v>0</v>
      </c>
      <c r="I36" s="1">
        <f>H36/D36</f>
        <v>0</v>
      </c>
    </row>
    <row r="37" spans="1:10" ht="39.950000000000003" customHeight="1" x14ac:dyDescent="0.25">
      <c r="A37" s="12">
        <v>2</v>
      </c>
      <c r="B37" s="13" t="s">
        <v>3</v>
      </c>
      <c r="C37" s="14" t="s">
        <v>7</v>
      </c>
      <c r="D37" s="15" t="s">
        <v>7</v>
      </c>
      <c r="E37" s="14" t="s">
        <v>22</v>
      </c>
      <c r="F37" s="64"/>
      <c r="G37" s="67"/>
      <c r="H37" s="16">
        <f t="shared" ref="H37:H38" si="2">G37*1.2</f>
        <v>0</v>
      </c>
      <c r="I37" s="3"/>
    </row>
    <row r="38" spans="1:10" ht="39.950000000000003" customHeight="1" thickBot="1" x14ac:dyDescent="0.3">
      <c r="A38" s="7">
        <v>3</v>
      </c>
      <c r="B38" s="8" t="s">
        <v>4</v>
      </c>
      <c r="C38" s="9" t="s">
        <v>7</v>
      </c>
      <c r="D38" s="9" t="s">
        <v>7</v>
      </c>
      <c r="E38" s="39" t="s">
        <v>22</v>
      </c>
      <c r="F38" s="65"/>
      <c r="G38" s="66"/>
      <c r="H38" s="11">
        <f t="shared" si="2"/>
        <v>0</v>
      </c>
      <c r="I38" s="3"/>
    </row>
    <row r="39" spans="1:10" ht="39.950000000000003" customHeight="1" thickBot="1" x14ac:dyDescent="0.3">
      <c r="B39" s="35"/>
      <c r="E39" s="24" t="s">
        <v>58</v>
      </c>
      <c r="F39" s="62"/>
      <c r="G39" s="25"/>
      <c r="H39" s="26"/>
    </row>
    <row r="40" spans="1:10" ht="39.950000000000003" customHeight="1" thickBot="1" x14ac:dyDescent="0.3">
      <c r="B40" s="35"/>
      <c r="E40" s="24" t="s">
        <v>57</v>
      </c>
      <c r="F40" s="62"/>
      <c r="G40" s="28"/>
      <c r="H40" s="40"/>
    </row>
    <row r="41" spans="1:10" ht="48" thickBot="1" x14ac:dyDescent="0.3">
      <c r="E41" s="30"/>
      <c r="F41" s="24" t="s">
        <v>50</v>
      </c>
      <c r="G41" s="68">
        <f>SUM(G36:G38)</f>
        <v>0</v>
      </c>
      <c r="H41" s="28"/>
      <c r="I41" s="90"/>
    </row>
    <row r="42" spans="1:10" ht="48" thickBot="1" x14ac:dyDescent="0.3">
      <c r="E42" s="23"/>
      <c r="F42" s="30"/>
      <c r="G42" s="24" t="s">
        <v>51</v>
      </c>
      <c r="H42" s="63">
        <f>G41*1.2</f>
        <v>0</v>
      </c>
      <c r="I42" s="90"/>
    </row>
    <row r="43" spans="1:10" s="91" customFormat="1" ht="11.25" customHeight="1" thickBot="1" x14ac:dyDescent="0.3">
      <c r="C43" s="92"/>
      <c r="D43" s="92"/>
      <c r="E43" s="23"/>
      <c r="F43" s="23"/>
      <c r="G43" s="41"/>
      <c r="H43" s="23"/>
    </row>
    <row r="44" spans="1:10" ht="48" thickBot="1" x14ac:dyDescent="0.3">
      <c r="E44" s="23"/>
      <c r="F44" s="30"/>
      <c r="G44" s="42" t="s">
        <v>49</v>
      </c>
      <c r="H44" s="63">
        <f>H42*2</f>
        <v>0</v>
      </c>
    </row>
    <row r="45" spans="1:10" x14ac:dyDescent="0.25">
      <c r="G45" s="93"/>
      <c r="H45" s="93"/>
    </row>
    <row r="47" spans="1:10" s="77" customFormat="1" ht="30" customHeight="1" x14ac:dyDescent="0.25">
      <c r="A47" s="36" t="s">
        <v>53</v>
      </c>
      <c r="B47" s="82"/>
      <c r="C47" s="132" t="s">
        <v>66</v>
      </c>
      <c r="D47" s="132"/>
      <c r="E47" s="132"/>
      <c r="F47" s="132"/>
      <c r="G47" s="80"/>
      <c r="H47" s="80"/>
      <c r="I47" s="80"/>
    </row>
    <row r="49" spans="1:9" ht="39.950000000000003" customHeight="1" x14ac:dyDescent="0.25">
      <c r="A49" s="5" t="s">
        <v>0</v>
      </c>
      <c r="B49" s="6" t="s">
        <v>10</v>
      </c>
      <c r="C49" s="5" t="s">
        <v>1</v>
      </c>
      <c r="D49" s="5" t="s">
        <v>14</v>
      </c>
      <c r="E49" s="5" t="s">
        <v>15</v>
      </c>
      <c r="F49" s="5" t="s">
        <v>17</v>
      </c>
      <c r="G49" s="43"/>
      <c r="H49" s="43"/>
      <c r="I49" s="43"/>
    </row>
    <row r="50" spans="1:9" s="48" customFormat="1" ht="39.950000000000003" customHeight="1" x14ac:dyDescent="0.25">
      <c r="A50" s="7">
        <v>1</v>
      </c>
      <c r="B50" s="44" t="s">
        <v>11</v>
      </c>
      <c r="C50" s="69"/>
      <c r="D50" s="70"/>
      <c r="E50" s="45">
        <f>C50*D50</f>
        <v>0</v>
      </c>
      <c r="F50" s="45">
        <f>E50*1.2</f>
        <v>0</v>
      </c>
      <c r="G50" s="46"/>
      <c r="H50" s="46"/>
      <c r="I50" s="47"/>
    </row>
    <row r="51" spans="1:9" s="48" customFormat="1" ht="39.950000000000003" customHeight="1" x14ac:dyDescent="0.25">
      <c r="A51" s="12">
        <v>2</v>
      </c>
      <c r="B51" s="49" t="s">
        <v>12</v>
      </c>
      <c r="C51" s="71"/>
      <c r="D51" s="72"/>
      <c r="E51" s="50">
        <f t="shared" ref="E51:E52" si="3">C51*D51</f>
        <v>0</v>
      </c>
      <c r="F51" s="50">
        <f t="shared" ref="F51:F52" si="4">E51*1.2</f>
        <v>0</v>
      </c>
      <c r="G51" s="46"/>
      <c r="H51" s="46"/>
      <c r="I51" s="47"/>
    </row>
    <row r="52" spans="1:9" s="48" customFormat="1" ht="39.950000000000003" customHeight="1" thickBot="1" x14ac:dyDescent="0.3">
      <c r="A52" s="7">
        <v>3</v>
      </c>
      <c r="B52" s="44" t="s">
        <v>13</v>
      </c>
      <c r="C52" s="69"/>
      <c r="D52" s="70"/>
      <c r="E52" s="45">
        <f t="shared" si="3"/>
        <v>0</v>
      </c>
      <c r="F52" s="45">
        <f t="shared" si="4"/>
        <v>0</v>
      </c>
      <c r="G52" s="46"/>
      <c r="H52" s="46"/>
      <c r="I52" s="47"/>
    </row>
    <row r="53" spans="1:9" s="48" customFormat="1" ht="45.75" customHeight="1" thickBot="1" x14ac:dyDescent="0.3">
      <c r="A53" s="21"/>
      <c r="B53" s="51"/>
      <c r="C53" s="52"/>
      <c r="D53" s="24" t="s">
        <v>59</v>
      </c>
      <c r="E53" s="102">
        <f>SUM(E50:E52)</f>
        <v>0</v>
      </c>
      <c r="F53" s="53"/>
      <c r="G53" s="46"/>
      <c r="H53" s="46"/>
      <c r="I53" s="47"/>
    </row>
    <row r="54" spans="1:9" ht="51" customHeight="1" thickBot="1" x14ac:dyDescent="0.3">
      <c r="E54" s="24" t="s">
        <v>60</v>
      </c>
      <c r="F54" s="101">
        <f>E53*1.2</f>
        <v>0</v>
      </c>
    </row>
    <row r="55" spans="1:9" ht="14.25" customHeight="1" thickBot="1" x14ac:dyDescent="0.3">
      <c r="E55" s="33"/>
      <c r="F55" s="92"/>
    </row>
    <row r="56" spans="1:9" ht="51" customHeight="1" thickBot="1" x14ac:dyDescent="0.3">
      <c r="E56" s="24" t="s">
        <v>52</v>
      </c>
      <c r="F56" s="101">
        <f>F54*12</f>
        <v>0</v>
      </c>
    </row>
    <row r="58" spans="1:9" ht="15.75" thickBot="1" x14ac:dyDescent="0.3"/>
    <row r="59" spans="1:9" ht="48" customHeight="1" thickBot="1" x14ac:dyDescent="0.3">
      <c r="A59" s="124" t="s">
        <v>55</v>
      </c>
      <c r="B59" s="125"/>
      <c r="C59" s="125"/>
      <c r="D59" s="125"/>
      <c r="E59" s="126"/>
      <c r="F59" s="94" t="s">
        <v>49</v>
      </c>
      <c r="G59" s="95" t="s">
        <v>61</v>
      </c>
      <c r="H59" s="96"/>
      <c r="I59" s="96"/>
    </row>
    <row r="60" spans="1:9" ht="12" customHeight="1" thickBot="1" x14ac:dyDescent="0.3">
      <c r="A60" s="97"/>
      <c r="B60" s="97"/>
      <c r="C60" s="97"/>
      <c r="D60" s="97"/>
      <c r="E60" s="97"/>
      <c r="F60" s="129"/>
      <c r="G60" s="129"/>
      <c r="H60" s="92"/>
      <c r="I60" s="91"/>
    </row>
    <row r="61" spans="1:9" ht="39.950000000000003" customHeight="1" thickBot="1" x14ac:dyDescent="0.3">
      <c r="A61" s="127" t="s">
        <v>24</v>
      </c>
      <c r="B61" s="128"/>
      <c r="C61" s="128"/>
      <c r="D61" s="128"/>
      <c r="E61" s="128"/>
      <c r="F61" s="107">
        <f>H30</f>
        <v>0</v>
      </c>
      <c r="G61" s="104"/>
      <c r="H61" s="92"/>
      <c r="I61" s="91"/>
    </row>
    <row r="62" spans="1:9" ht="12" customHeight="1" thickBot="1" x14ac:dyDescent="0.3">
      <c r="A62" s="98"/>
      <c r="B62" s="91"/>
      <c r="C62" s="92"/>
      <c r="D62" s="92"/>
      <c r="E62" s="92"/>
      <c r="F62" s="130"/>
      <c r="G62" s="130"/>
      <c r="H62" s="92"/>
      <c r="I62" s="91"/>
    </row>
    <row r="63" spans="1:9" ht="39.950000000000003" customHeight="1" thickBot="1" x14ac:dyDescent="0.3">
      <c r="A63" s="127" t="s">
        <v>54</v>
      </c>
      <c r="B63" s="128"/>
      <c r="C63" s="128"/>
      <c r="D63" s="128"/>
      <c r="E63" s="128"/>
      <c r="F63" s="107">
        <f>H44</f>
        <v>0</v>
      </c>
      <c r="G63" s="104"/>
      <c r="H63" s="92"/>
      <c r="I63" s="91"/>
    </row>
    <row r="64" spans="1:9" ht="12" customHeight="1" thickBot="1" x14ac:dyDescent="0.3">
      <c r="A64" s="98"/>
      <c r="B64" s="91"/>
      <c r="C64" s="92"/>
      <c r="D64" s="92"/>
      <c r="E64" s="92"/>
      <c r="F64" s="130"/>
      <c r="G64" s="130"/>
      <c r="H64" s="92"/>
      <c r="I64" s="91"/>
    </row>
    <row r="65" spans="1:9" ht="39.950000000000003" customHeight="1" thickBot="1" x14ac:dyDescent="0.3">
      <c r="A65" s="127" t="s">
        <v>53</v>
      </c>
      <c r="B65" s="128"/>
      <c r="C65" s="128"/>
      <c r="D65" s="128"/>
      <c r="E65" s="128"/>
      <c r="F65" s="107">
        <f>F56</f>
        <v>0</v>
      </c>
      <c r="G65" s="105"/>
      <c r="H65" s="92"/>
      <c r="I65" s="91"/>
    </row>
    <row r="66" spans="1:9" ht="15.75" thickBot="1" x14ac:dyDescent="0.3">
      <c r="F66" s="99"/>
      <c r="G66" s="99"/>
      <c r="H66" s="92"/>
      <c r="I66" s="91"/>
    </row>
    <row r="67" spans="1:9" ht="76.5" customHeight="1" thickBot="1" x14ac:dyDescent="0.3">
      <c r="C67" s="117" t="s">
        <v>56</v>
      </c>
      <c r="D67" s="131"/>
      <c r="E67" s="118"/>
      <c r="F67" s="103">
        <f>F61+F63+F65</f>
        <v>0</v>
      </c>
      <c r="G67" s="106"/>
      <c r="H67" s="92"/>
      <c r="I67" s="91"/>
    </row>
    <row r="68" spans="1:9" ht="76.5" customHeight="1" thickBot="1" x14ac:dyDescent="0.3">
      <c r="C68" s="119"/>
      <c r="D68" s="119"/>
      <c r="E68" s="119"/>
      <c r="F68" s="100" t="s">
        <v>62</v>
      </c>
      <c r="G68" s="103">
        <f>G61+G63</f>
        <v>0</v>
      </c>
      <c r="H68" s="92"/>
      <c r="I68" s="91"/>
    </row>
    <row r="71" spans="1:9" s="77" customFormat="1" ht="30" customHeight="1" x14ac:dyDescent="0.25">
      <c r="A71" s="81" t="s">
        <v>70</v>
      </c>
      <c r="B71" s="82"/>
      <c r="C71" s="82"/>
      <c r="D71" s="82"/>
      <c r="E71" s="82"/>
      <c r="F71" s="80"/>
      <c r="G71" s="80"/>
      <c r="H71" s="80"/>
      <c r="I71" s="80"/>
    </row>
    <row r="73" spans="1:9" ht="39.950000000000003" customHeight="1" x14ac:dyDescent="0.25">
      <c r="A73" s="5" t="s">
        <v>0</v>
      </c>
      <c r="B73" s="6" t="s">
        <v>9</v>
      </c>
      <c r="C73" s="5" t="s">
        <v>6</v>
      </c>
      <c r="D73" s="5" t="s">
        <v>16</v>
      </c>
      <c r="E73" s="5" t="s">
        <v>21</v>
      </c>
      <c r="F73" s="5" t="s">
        <v>18</v>
      </c>
      <c r="G73" s="5" t="s">
        <v>15</v>
      </c>
      <c r="H73" s="5" t="s">
        <v>17</v>
      </c>
    </row>
    <row r="74" spans="1:9" s="77" customFormat="1" ht="57" customHeight="1" thickBot="1" x14ac:dyDescent="0.3">
      <c r="A74" s="108" t="s">
        <v>67</v>
      </c>
      <c r="B74" s="109" t="s">
        <v>71</v>
      </c>
      <c r="C74" s="110" t="s">
        <v>7</v>
      </c>
      <c r="D74" s="111" t="s">
        <v>7</v>
      </c>
      <c r="E74" s="20" t="s">
        <v>36</v>
      </c>
      <c r="F74" s="112"/>
      <c r="G74" s="55"/>
      <c r="H74" s="16">
        <f t="shared" ref="H74" si="5">G74*1.2</f>
        <v>0</v>
      </c>
      <c r="I74" s="3"/>
    </row>
    <row r="75" spans="1:9" s="77" customFormat="1" ht="39.950000000000003" customHeight="1" thickBot="1" x14ac:dyDescent="0.3">
      <c r="A75" s="21"/>
      <c r="B75" s="22"/>
      <c r="C75" s="23"/>
      <c r="D75" s="23"/>
      <c r="E75" s="24" t="s">
        <v>43</v>
      </c>
      <c r="F75" s="113"/>
      <c r="G75" s="59"/>
      <c r="H75" s="26"/>
      <c r="I75" s="34"/>
    </row>
    <row r="76" spans="1:9" s="77" customFormat="1" ht="39.950000000000003" customHeight="1" thickBot="1" x14ac:dyDescent="0.3">
      <c r="A76" s="21"/>
      <c r="B76" s="22"/>
      <c r="C76" s="23"/>
      <c r="D76" s="23"/>
      <c r="E76" s="24" t="s">
        <v>57</v>
      </c>
      <c r="F76" s="113"/>
      <c r="G76" s="61"/>
      <c r="H76" s="40"/>
      <c r="I76" s="34"/>
    </row>
    <row r="77" spans="1:9" s="77" customFormat="1" ht="51" customHeight="1" thickBot="1" x14ac:dyDescent="0.3">
      <c r="A77" s="21"/>
      <c r="B77" s="22"/>
      <c r="C77" s="23"/>
      <c r="D77" s="23"/>
      <c r="E77" s="30"/>
      <c r="F77" s="114" t="s">
        <v>47</v>
      </c>
      <c r="G77" s="63">
        <f>G74</f>
        <v>0</v>
      </c>
      <c r="H77" s="31"/>
      <c r="I77" s="34"/>
    </row>
    <row r="78" spans="1:9" s="77" customFormat="1" ht="51" customHeight="1" thickBot="1" x14ac:dyDescent="0.3">
      <c r="A78" s="21"/>
      <c r="B78" s="89"/>
      <c r="C78" s="23"/>
      <c r="D78" s="23"/>
      <c r="E78" s="23"/>
      <c r="F78" s="32"/>
      <c r="G78" s="24" t="s">
        <v>48</v>
      </c>
      <c r="H78" s="115">
        <f>G77*1.2</f>
        <v>0</v>
      </c>
      <c r="I78" s="3"/>
    </row>
  </sheetData>
  <sheetProtection algorithmName="SHA-512" hashValue="1+lE7VqkUm1Gt4nH/MS2ptpffJrMGR07Jonii9HmDljGIn+rt8dt5gClLpltPZEjEfBZ/AAAKFyd+FNvAAWdow==" saltValue="5C5n0ssH3J5q741gKDAHfQ==" spinCount="100000" sheet="1" objects="1" scenarios="1"/>
  <mergeCells count="15">
    <mergeCell ref="B1:G1"/>
    <mergeCell ref="H1:I1"/>
    <mergeCell ref="C68:E68"/>
    <mergeCell ref="A2:I2"/>
    <mergeCell ref="A3:I3"/>
    <mergeCell ref="A4:I4"/>
    <mergeCell ref="A59:E59"/>
    <mergeCell ref="A61:E61"/>
    <mergeCell ref="A63:E63"/>
    <mergeCell ref="A65:E65"/>
    <mergeCell ref="F60:G60"/>
    <mergeCell ref="F62:G62"/>
    <mergeCell ref="C67:E67"/>
    <mergeCell ref="F64:G64"/>
    <mergeCell ref="C47:F47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 THIERS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2021-11-26T12:35:26Z</cp:lastPrinted>
  <dcterms:created xsi:type="dcterms:W3CDTF">2014-12-23T15:23:52Z</dcterms:created>
  <dcterms:modified xsi:type="dcterms:W3CDTF">2026-02-06T13:27:58Z</dcterms:modified>
</cp:coreProperties>
</file>